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1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<sst xmlns="http://schemas.openxmlformats.org/spreadsheetml/2006/main" count="159" uniqueCount="47">
  <si>
    <t>學院</t>
  </si>
  <si>
    <t>單位</t>
  </si>
  <si>
    <t>學制班別</t>
  </si>
  <si>
    <t>總量內核定新生招生名額(A)</t>
  </si>
  <si>
    <t>核定擴充新生招生名額(A1)</t>
  </si>
  <si>
    <t>新生保留入學資格人數(B)</t>
  </si>
  <si>
    <t>總量內(含擴充名額)新生招生名額之實際註冊人數(C)</t>
  </si>
  <si>
    <t>各學系境外(新生)學生實際註冊人數_小計(E)</t>
  </si>
  <si>
    <t>人文社會學院</t>
  </si>
  <si>
    <t>人文社會學院英語學士班</t>
  </si>
  <si>
    <t>學士班</t>
  </si>
  <si>
    <t>中國語文學系</t>
  </si>
  <si>
    <t>碩士班</t>
  </si>
  <si>
    <t>文化產業與文化政策博士學位學程</t>
  </si>
  <si>
    <t>博士班</t>
  </si>
  <si>
    <t>社會暨政策科學學系</t>
  </si>
  <si>
    <t>碩士在職專班</t>
  </si>
  <si>
    <t>應用外語學系</t>
  </si>
  <si>
    <t>藝術與設計學系</t>
  </si>
  <si>
    <t>藝術與設計學系藝術與設計管理碩士班</t>
  </si>
  <si>
    <t>工程學院</t>
  </si>
  <si>
    <t>工程學院英語學士班</t>
  </si>
  <si>
    <t>工業工程與管理學系</t>
  </si>
  <si>
    <t>化學工程與材料科學學系</t>
  </si>
  <si>
    <t>生物科技與工程研究所</t>
  </si>
  <si>
    <t>機械工程學系</t>
  </si>
  <si>
    <t>資訊學院</t>
  </si>
  <si>
    <t>生物與醫學資訊碩士學位學程</t>
  </si>
  <si>
    <t>資訊工程學系</t>
  </si>
  <si>
    <t>資訊傳播學系</t>
  </si>
  <si>
    <t>資訊管理學系</t>
  </si>
  <si>
    <t>資訊學院英語學士班</t>
  </si>
  <si>
    <t>電機通訊學院</t>
  </si>
  <si>
    <t>電機工程學系</t>
  </si>
  <si>
    <t>電機通訊學院英語學士班</t>
  </si>
  <si>
    <t>管理學院</t>
  </si>
  <si>
    <t>管理學院財務金融暨會計碩士班</t>
  </si>
  <si>
    <t>管理學院博士班</t>
  </si>
  <si>
    <t>管理學院經營管理碩士班</t>
  </si>
  <si>
    <t>管理學院管理碩士在職專班</t>
  </si>
  <si>
    <t>管理學院學士班</t>
  </si>
  <si>
    <t>醫護學院</t>
  </si>
  <si>
    <t>醫學研究所</t>
  </si>
  <si>
    <r>
      <rPr>
        <b/>
        <sz val="12"/>
        <rFont val="細明體"/>
        <family val="3"/>
      </rPr>
      <t>系所新生註冊率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％</t>
    </r>
    <r>
      <rPr>
        <b/>
        <sz val="12"/>
        <rFont val="Arial"/>
        <family val="2"/>
      </rPr>
      <t>)
D=</t>
    </r>
    <r>
      <rPr>
        <b/>
        <sz val="12"/>
        <rFont val="細明體"/>
        <family val="3"/>
      </rPr>
      <t>〔</t>
    </r>
    <r>
      <rPr>
        <b/>
        <sz val="12"/>
        <rFont val="Arial"/>
        <family val="2"/>
      </rPr>
      <t>(C+ E)/ (A-B) +E</t>
    </r>
    <r>
      <rPr>
        <b/>
        <sz val="12"/>
        <rFont val="細明體"/>
        <family val="3"/>
      </rPr>
      <t>〕</t>
    </r>
  </si>
  <si>
    <r>
      <rPr>
        <b/>
        <sz val="12"/>
        <rFont val="細明體"/>
        <family val="3"/>
      </rPr>
      <t>學制新生註冊率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％</t>
    </r>
    <r>
      <rPr>
        <b/>
        <sz val="12"/>
        <rFont val="Arial"/>
        <family val="2"/>
      </rPr>
      <t>)
D=</t>
    </r>
    <r>
      <rPr>
        <b/>
        <sz val="12"/>
        <rFont val="細明體"/>
        <family val="3"/>
      </rPr>
      <t>〔</t>
    </r>
    <r>
      <rPr>
        <b/>
        <sz val="12"/>
        <rFont val="Arial"/>
        <family val="2"/>
      </rPr>
      <t>(C+ E)/ (A-B) +E</t>
    </r>
    <r>
      <rPr>
        <b/>
        <sz val="12"/>
        <rFont val="細明體"/>
        <family val="3"/>
      </rPr>
      <t>〕</t>
    </r>
  </si>
  <si>
    <r>
      <rPr>
        <b/>
        <sz val="12"/>
        <rFont val="細明體"/>
        <family val="3"/>
      </rPr>
      <t>全校新生註冊率</t>
    </r>
    <r>
      <rPr>
        <b/>
        <sz val="12"/>
        <rFont val="Arial"/>
        <family val="2"/>
      </rPr>
      <t>(</t>
    </r>
    <r>
      <rPr>
        <b/>
        <sz val="12"/>
        <rFont val="細明體"/>
        <family val="3"/>
      </rPr>
      <t>％</t>
    </r>
    <r>
      <rPr>
        <b/>
        <sz val="12"/>
        <rFont val="Arial"/>
        <family val="2"/>
      </rPr>
      <t>)
D=</t>
    </r>
    <r>
      <rPr>
        <b/>
        <sz val="12"/>
        <rFont val="細明體"/>
        <family val="3"/>
      </rPr>
      <t>〔</t>
    </r>
    <r>
      <rPr>
        <b/>
        <sz val="12"/>
        <rFont val="Arial"/>
        <family val="2"/>
      </rPr>
      <t>(C+ E)/ (A-B) +E</t>
    </r>
    <r>
      <rPr>
        <b/>
        <sz val="12"/>
        <rFont val="細明體"/>
        <family val="3"/>
      </rPr>
      <t>〕</t>
    </r>
  </si>
  <si>
    <r>
      <t>112</t>
    </r>
    <r>
      <rPr>
        <b/>
        <sz val="12"/>
        <rFont val="細明體"/>
        <family val="3"/>
      </rPr>
      <t>學年度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</si>
</sst>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%"/>
  </numFmts>
  <fonts count="43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細明體"/>
      <family val="3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5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30"/>
      <name val="Arial"/>
      <family val="2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0" xfId="0" applyNumberFormat="1" applyFont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38" fontId="2" fillId="0" borderId="10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0" fontId="2" fillId="0" borderId="10" xfId="39" applyNumberFormat="1" applyFont="1" applyBorder="1" applyAlignment="1">
      <alignment horizontal="right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38" fontId="2" fillId="7" borderId="10" xfId="0" applyNumberFormat="1" applyFont="1" applyFill="1" applyBorder="1" applyAlignment="1">
      <alignment horizontal="right"/>
    </xf>
    <xf numFmtId="38" fontId="2" fillId="7" borderId="10" xfId="0" applyNumberFormat="1" applyFont="1" applyFill="1" applyBorder="1" applyAlignment="1">
      <alignment horizontal="right"/>
    </xf>
    <xf numFmtId="38" fontId="2" fillId="7" borderId="10" xfId="0" applyNumberFormat="1" applyFont="1" applyFill="1" applyBorder="1" applyAlignment="1">
      <alignment horizontal="right"/>
    </xf>
    <xf numFmtId="38" fontId="2" fillId="7" borderId="10" xfId="0" applyNumberFormat="1" applyFont="1" applyFill="1" applyBorder="1" applyAlignment="1">
      <alignment horizontal="right"/>
    </xf>
    <xf numFmtId="38" fontId="2" fillId="7" borderId="10" xfId="0" applyNumberFormat="1" applyFont="1" applyFill="1" applyBorder="1" applyAlignment="1">
      <alignment horizontal="right"/>
    </xf>
    <xf numFmtId="10" fontId="2" fillId="7" borderId="10" xfId="39" applyNumberFormat="1" applyFont="1" applyFill="1" applyBorder="1" applyAlignment="1">
      <alignment horizontal="right"/>
    </xf>
    <xf numFmtId="10" fontId="2" fillId="0" borderId="13" xfId="39" applyNumberFormat="1" applyFont="1" applyBorder="1" applyAlignment="1">
      <alignment horizontal="center" vertical="center"/>
    </xf>
    <xf numFmtId="10" fontId="2" fillId="0" borderId="12" xfId="39" applyNumberFormat="1" applyFont="1" applyBorder="1" applyAlignment="1">
      <alignment horizontal="center" vertical="center"/>
    </xf>
    <xf numFmtId="10" fontId="2" fillId="0" borderId="11" xfId="39" applyNumberFormat="1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0" fontId="2" fillId="7" borderId="13" xfId="39" applyNumberFormat="1" applyFont="1" applyFill="1" applyBorder="1" applyAlignment="1">
      <alignment horizontal="center" vertical="center"/>
    </xf>
    <xf numFmtId="10" fontId="2" fillId="7" borderId="12" xfId="39" applyNumberFormat="1" applyFont="1" applyFill="1" applyBorder="1" applyAlignment="1">
      <alignment horizontal="center" vertical="center"/>
    </xf>
    <xf numFmtId="10" fontId="2" fillId="7" borderId="11" xfId="39" applyNumberFormat="1" applyFont="1" applyFill="1" applyBorder="1" applyAlignment="1">
      <alignment horizontal="center" vertical="center"/>
    </xf>
    <xf numFmtId="38" fontId="0" fillId="0" borderId="0" xfId="0" applyNumberForma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2"/>
  <sheetViews>
    <sheetView tabSelected="1" zoomScalePageLayoutView="0" workbookViewId="0" topLeftCell="B1">
      <selection activeCell="P44" sqref="P44"/>
    </sheetView>
  </sheetViews>
  <sheetFormatPr defaultColWidth="9.140625" defaultRowHeight="30" customHeight="1"/>
  <cols>
    <col min="1" max="1" width="13.8515625" style="0" bestFit="1" customWidth="1"/>
    <col min="2" max="2" width="38.00390625" style="0" bestFit="1" customWidth="1"/>
    <col min="3" max="3" width="15.7109375" style="0" customWidth="1"/>
    <col min="4" max="4" width="9.00390625" style="0" customWidth="1"/>
    <col min="5" max="5" width="12.7109375" style="0" customWidth="1"/>
    <col min="6" max="6" width="13.421875" style="0" customWidth="1"/>
    <col min="7" max="7" width="14.7109375" style="0" customWidth="1"/>
    <col min="8" max="8" width="15.7109375" style="0" customWidth="1"/>
    <col min="9" max="9" width="12.140625" style="0" customWidth="1"/>
    <col min="10" max="10" width="11.140625" style="0" customWidth="1"/>
    <col min="11" max="11" width="12.7109375" style="0" customWidth="1"/>
  </cols>
  <sheetData>
    <row r="1" spans="1:11" ht="30" customHeight="1">
      <c r="A1" s="24" t="s">
        <v>0</v>
      </c>
      <c r="B1" s="24" t="s">
        <v>1</v>
      </c>
      <c r="C1" s="26" t="s">
        <v>46</v>
      </c>
      <c r="D1" s="27"/>
      <c r="E1" s="27"/>
      <c r="F1" s="27"/>
      <c r="G1" s="27"/>
      <c r="H1" s="27"/>
      <c r="I1" s="27"/>
      <c r="J1" s="27"/>
      <c r="K1" s="28"/>
    </row>
    <row r="2" spans="1:11" ht="96.75" customHeight="1">
      <c r="A2" s="25"/>
      <c r="B2" s="25"/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43</v>
      </c>
      <c r="J2" s="10" t="s">
        <v>44</v>
      </c>
      <c r="K2" s="10" t="s">
        <v>45</v>
      </c>
    </row>
    <row r="3" spans="1:11" ht="13.5">
      <c r="A3" s="1" t="s">
        <v>8</v>
      </c>
      <c r="B3" s="2" t="s">
        <v>13</v>
      </c>
      <c r="C3" s="3" t="s">
        <v>14</v>
      </c>
      <c r="D3" s="4">
        <v>6</v>
      </c>
      <c r="E3" s="5">
        <v>0</v>
      </c>
      <c r="F3" s="6">
        <v>0</v>
      </c>
      <c r="G3" s="7">
        <v>6</v>
      </c>
      <c r="H3" s="8">
        <v>0</v>
      </c>
      <c r="I3" s="11">
        <f>(G3+H3)/(D3-F3+H3)</f>
        <v>1</v>
      </c>
      <c r="J3" s="21">
        <f>(G3+G4+G5+G6+G7+G8+G9+G10+H3+H4+H5+H6+H7+H8+H9+H10)/(D3+D4+D5+D6+D7+D8+D9+D10-F3-F4-F5-F6-F7-F8-F9-F10+H3+H4+H5+H6+H7+H8+H9+H10)</f>
        <v>0.92</v>
      </c>
      <c r="K3" s="21">
        <f>(G52+H52)/(D52+H52-F52)</f>
        <v>0.9015273311897106</v>
      </c>
    </row>
    <row r="4" spans="1:11" ht="13.5">
      <c r="A4" s="1" t="s">
        <v>20</v>
      </c>
      <c r="B4" s="2" t="s">
        <v>22</v>
      </c>
      <c r="C4" s="3" t="s">
        <v>14</v>
      </c>
      <c r="D4" s="4">
        <v>2</v>
      </c>
      <c r="E4" s="5">
        <v>1</v>
      </c>
      <c r="F4" s="6">
        <v>0</v>
      </c>
      <c r="G4" s="7">
        <v>2</v>
      </c>
      <c r="H4" s="8">
        <v>0</v>
      </c>
      <c r="I4" s="11">
        <f aca="true" t="shared" si="0" ref="I4:I51">(G4+H4)/(D4-F4+H4)</f>
        <v>1</v>
      </c>
      <c r="J4" s="22"/>
      <c r="K4" s="22"/>
    </row>
    <row r="5" spans="1:11" ht="13.5">
      <c r="A5" s="1" t="s">
        <v>20</v>
      </c>
      <c r="B5" s="2" t="s">
        <v>23</v>
      </c>
      <c r="C5" s="3" t="s">
        <v>14</v>
      </c>
      <c r="D5" s="4">
        <v>1</v>
      </c>
      <c r="E5" s="5">
        <v>0</v>
      </c>
      <c r="F5" s="6">
        <v>0</v>
      </c>
      <c r="G5" s="7">
        <v>1</v>
      </c>
      <c r="H5" s="8">
        <v>1</v>
      </c>
      <c r="I5" s="11">
        <f t="shared" si="0"/>
        <v>1</v>
      </c>
      <c r="J5" s="22"/>
      <c r="K5" s="22"/>
    </row>
    <row r="6" spans="1:11" ht="13.5">
      <c r="A6" s="1" t="s">
        <v>20</v>
      </c>
      <c r="B6" s="2" t="s">
        <v>25</v>
      </c>
      <c r="C6" s="3" t="s">
        <v>14</v>
      </c>
      <c r="D6" s="4">
        <v>3</v>
      </c>
      <c r="E6" s="5">
        <v>0</v>
      </c>
      <c r="F6" s="6">
        <v>0</v>
      </c>
      <c r="G6" s="7">
        <v>2</v>
      </c>
      <c r="H6" s="8">
        <v>1</v>
      </c>
      <c r="I6" s="11">
        <f t="shared" si="0"/>
        <v>0.75</v>
      </c>
      <c r="J6" s="22"/>
      <c r="K6" s="22"/>
    </row>
    <row r="7" spans="1:11" ht="13.5">
      <c r="A7" s="1" t="s">
        <v>26</v>
      </c>
      <c r="B7" s="2" t="s">
        <v>28</v>
      </c>
      <c r="C7" s="3" t="s">
        <v>14</v>
      </c>
      <c r="D7" s="4">
        <v>4</v>
      </c>
      <c r="E7" s="5">
        <v>0</v>
      </c>
      <c r="F7" s="6">
        <v>0</v>
      </c>
      <c r="G7" s="7">
        <v>3</v>
      </c>
      <c r="H7" s="8">
        <v>2</v>
      </c>
      <c r="I7" s="11">
        <f t="shared" si="0"/>
        <v>0.8333333333333334</v>
      </c>
      <c r="J7" s="22"/>
      <c r="K7" s="22"/>
    </row>
    <row r="8" spans="1:11" ht="13.5">
      <c r="A8" s="1" t="s">
        <v>26</v>
      </c>
      <c r="B8" s="2" t="s">
        <v>30</v>
      </c>
      <c r="C8" s="3" t="s">
        <v>14</v>
      </c>
      <c r="D8" s="4">
        <v>5</v>
      </c>
      <c r="E8" s="5">
        <v>0</v>
      </c>
      <c r="F8" s="6">
        <v>0</v>
      </c>
      <c r="G8" s="7">
        <v>4</v>
      </c>
      <c r="H8" s="8">
        <v>1</v>
      </c>
      <c r="I8" s="11">
        <f t="shared" si="0"/>
        <v>0.8333333333333334</v>
      </c>
      <c r="J8" s="22"/>
      <c r="K8" s="22"/>
    </row>
    <row r="9" spans="1:11" ht="13.5">
      <c r="A9" s="1" t="s">
        <v>32</v>
      </c>
      <c r="B9" s="2" t="s">
        <v>33</v>
      </c>
      <c r="C9" s="3" t="s">
        <v>14</v>
      </c>
      <c r="D9" s="4">
        <v>4</v>
      </c>
      <c r="E9" s="5">
        <v>0</v>
      </c>
      <c r="F9" s="6">
        <v>0</v>
      </c>
      <c r="G9" s="7">
        <v>3</v>
      </c>
      <c r="H9" s="8">
        <v>3</v>
      </c>
      <c r="I9" s="11">
        <f t="shared" si="0"/>
        <v>0.8571428571428571</v>
      </c>
      <c r="J9" s="22"/>
      <c r="K9" s="22"/>
    </row>
    <row r="10" spans="1:11" ht="13.5">
      <c r="A10" s="1" t="s">
        <v>35</v>
      </c>
      <c r="B10" s="2" t="s">
        <v>37</v>
      </c>
      <c r="C10" s="3" t="s">
        <v>14</v>
      </c>
      <c r="D10" s="4">
        <v>14</v>
      </c>
      <c r="E10" s="5">
        <v>0</v>
      </c>
      <c r="F10" s="6">
        <v>0</v>
      </c>
      <c r="G10" s="7">
        <v>14</v>
      </c>
      <c r="H10" s="8">
        <v>3</v>
      </c>
      <c r="I10" s="11">
        <f t="shared" si="0"/>
        <v>1</v>
      </c>
      <c r="J10" s="23"/>
      <c r="K10" s="22"/>
    </row>
    <row r="11" spans="1:11" ht="13.5">
      <c r="A11" s="12" t="s">
        <v>8</v>
      </c>
      <c r="B11" s="13" t="s">
        <v>15</v>
      </c>
      <c r="C11" s="14" t="s">
        <v>16</v>
      </c>
      <c r="D11" s="15">
        <v>20</v>
      </c>
      <c r="E11" s="16">
        <v>0</v>
      </c>
      <c r="F11" s="17">
        <v>0</v>
      </c>
      <c r="G11" s="18">
        <v>12</v>
      </c>
      <c r="H11" s="19">
        <v>0</v>
      </c>
      <c r="I11" s="20">
        <f t="shared" si="0"/>
        <v>0.6</v>
      </c>
      <c r="J11" s="29">
        <f>(G11+G12+G13+G14+G15+G16+G17+G18+G19)/(D11+D12+D13+D14+D15+D16+D17+D18+D19-F11-F12-F13-F14-F15-F16-F17-F18-F19)</f>
        <v>0.7162162162162162</v>
      </c>
      <c r="K11" s="22"/>
    </row>
    <row r="12" spans="1:11" ht="13.5">
      <c r="A12" s="12" t="s">
        <v>8</v>
      </c>
      <c r="B12" s="13" t="s">
        <v>17</v>
      </c>
      <c r="C12" s="14" t="s">
        <v>16</v>
      </c>
      <c r="D12" s="15">
        <v>7</v>
      </c>
      <c r="E12" s="16">
        <v>0</v>
      </c>
      <c r="F12" s="17">
        <v>0</v>
      </c>
      <c r="G12" s="18">
        <v>5</v>
      </c>
      <c r="H12" s="19">
        <v>0</v>
      </c>
      <c r="I12" s="20">
        <f t="shared" si="0"/>
        <v>0.7142857142857143</v>
      </c>
      <c r="J12" s="30"/>
      <c r="K12" s="22"/>
    </row>
    <row r="13" spans="1:11" ht="13.5">
      <c r="A13" s="12" t="s">
        <v>20</v>
      </c>
      <c r="B13" s="13" t="s">
        <v>22</v>
      </c>
      <c r="C13" s="14" t="s">
        <v>16</v>
      </c>
      <c r="D13" s="15">
        <v>36</v>
      </c>
      <c r="E13" s="16">
        <v>4</v>
      </c>
      <c r="F13" s="17">
        <v>1</v>
      </c>
      <c r="G13" s="18">
        <v>28</v>
      </c>
      <c r="H13" s="19">
        <v>0</v>
      </c>
      <c r="I13" s="20">
        <f t="shared" si="0"/>
        <v>0.8</v>
      </c>
      <c r="J13" s="30"/>
      <c r="K13" s="22"/>
    </row>
    <row r="14" spans="1:11" ht="13.5">
      <c r="A14" s="12" t="s">
        <v>20</v>
      </c>
      <c r="B14" s="13" t="s">
        <v>23</v>
      </c>
      <c r="C14" s="14" t="s">
        <v>16</v>
      </c>
      <c r="D14" s="15">
        <v>10</v>
      </c>
      <c r="E14" s="16">
        <v>0</v>
      </c>
      <c r="F14" s="17">
        <v>0</v>
      </c>
      <c r="G14" s="18">
        <v>9</v>
      </c>
      <c r="H14" s="19">
        <v>0</v>
      </c>
      <c r="I14" s="20">
        <f t="shared" si="0"/>
        <v>0.9</v>
      </c>
      <c r="J14" s="30"/>
      <c r="K14" s="22"/>
    </row>
    <row r="15" spans="1:11" ht="13.5">
      <c r="A15" s="12" t="s">
        <v>20</v>
      </c>
      <c r="B15" s="13" t="s">
        <v>25</v>
      </c>
      <c r="C15" s="14" t="s">
        <v>16</v>
      </c>
      <c r="D15" s="15">
        <v>12</v>
      </c>
      <c r="E15" s="16">
        <v>0</v>
      </c>
      <c r="F15" s="17">
        <v>0</v>
      </c>
      <c r="G15" s="18">
        <v>10</v>
      </c>
      <c r="H15" s="19">
        <v>0</v>
      </c>
      <c r="I15" s="20">
        <f t="shared" si="0"/>
        <v>0.8333333333333334</v>
      </c>
      <c r="J15" s="30"/>
      <c r="K15" s="22"/>
    </row>
    <row r="16" spans="1:11" ht="13.5">
      <c r="A16" s="12" t="s">
        <v>26</v>
      </c>
      <c r="B16" s="13" t="s">
        <v>28</v>
      </c>
      <c r="C16" s="14" t="s">
        <v>16</v>
      </c>
      <c r="D16" s="15">
        <v>16</v>
      </c>
      <c r="E16" s="16">
        <v>0</v>
      </c>
      <c r="F16" s="17">
        <v>0</v>
      </c>
      <c r="G16" s="18">
        <v>14</v>
      </c>
      <c r="H16" s="19">
        <v>0</v>
      </c>
      <c r="I16" s="20">
        <f t="shared" si="0"/>
        <v>0.875</v>
      </c>
      <c r="J16" s="30"/>
      <c r="K16" s="22"/>
    </row>
    <row r="17" spans="1:11" ht="13.5">
      <c r="A17" s="12" t="s">
        <v>26</v>
      </c>
      <c r="B17" s="13" t="s">
        <v>30</v>
      </c>
      <c r="C17" s="14" t="s">
        <v>16</v>
      </c>
      <c r="D17" s="15">
        <v>23</v>
      </c>
      <c r="E17" s="16">
        <v>0</v>
      </c>
      <c r="F17" s="17">
        <v>0</v>
      </c>
      <c r="G17" s="18">
        <v>14</v>
      </c>
      <c r="H17" s="19">
        <v>0</v>
      </c>
      <c r="I17" s="20">
        <f t="shared" si="0"/>
        <v>0.6086956521739131</v>
      </c>
      <c r="J17" s="30"/>
      <c r="K17" s="22"/>
    </row>
    <row r="18" spans="1:11" ht="13.5">
      <c r="A18" s="12" t="s">
        <v>32</v>
      </c>
      <c r="B18" s="13" t="s">
        <v>33</v>
      </c>
      <c r="C18" s="14" t="s">
        <v>16</v>
      </c>
      <c r="D18" s="15">
        <v>19</v>
      </c>
      <c r="E18" s="16">
        <v>0</v>
      </c>
      <c r="F18" s="17">
        <v>0</v>
      </c>
      <c r="G18" s="18">
        <v>12</v>
      </c>
      <c r="H18" s="19">
        <v>0</v>
      </c>
      <c r="I18" s="20">
        <f t="shared" si="0"/>
        <v>0.631578947368421</v>
      </c>
      <c r="J18" s="30"/>
      <c r="K18" s="22"/>
    </row>
    <row r="19" spans="1:11" ht="13.5">
      <c r="A19" s="12" t="s">
        <v>35</v>
      </c>
      <c r="B19" s="13" t="s">
        <v>39</v>
      </c>
      <c r="C19" s="14" t="s">
        <v>16</v>
      </c>
      <c r="D19" s="15">
        <v>80</v>
      </c>
      <c r="E19" s="16">
        <v>0</v>
      </c>
      <c r="F19" s="17">
        <v>0</v>
      </c>
      <c r="G19" s="18">
        <v>55</v>
      </c>
      <c r="H19" s="19">
        <v>0</v>
      </c>
      <c r="I19" s="20">
        <f t="shared" si="0"/>
        <v>0.6875</v>
      </c>
      <c r="J19" s="31"/>
      <c r="K19" s="22"/>
    </row>
    <row r="20" spans="1:11" ht="13.5">
      <c r="A20" s="1" t="s">
        <v>8</v>
      </c>
      <c r="B20" s="2" t="s">
        <v>11</v>
      </c>
      <c r="C20" s="3" t="s">
        <v>12</v>
      </c>
      <c r="D20" s="4">
        <v>5</v>
      </c>
      <c r="E20" s="5">
        <v>0</v>
      </c>
      <c r="F20" s="6">
        <v>0</v>
      </c>
      <c r="G20" s="7">
        <v>3</v>
      </c>
      <c r="H20" s="8">
        <v>0</v>
      </c>
      <c r="I20" s="11">
        <f t="shared" si="0"/>
        <v>0.6</v>
      </c>
      <c r="J20" s="21">
        <f>(G20+H20+G21+H21+G22+H22+G23+H23+G24+H24+G25+H25+G26+H26+G27+H27+G28+H28+G29+H29+G30+H30+G31+H31+G32+H32+G33+H33+G34+H34+G35+H35)/(D20+D21+D22+D23+D24+D25+D26+D27+D28+D29+D30+D31+D32+D33+D34+D35+H20+H21+H22+H23+H24+H25+H26+H27+H28+H29+H30+H31+H32+H33+H34+H35-F20-F21-F22-F23-F24-F25-F26-F27-F28-F29-F30-F31-F32-F33-F34-F35)</f>
        <v>0.748314606741573</v>
      </c>
      <c r="K20" s="22"/>
    </row>
    <row r="21" spans="1:11" ht="13.5">
      <c r="A21" s="1" t="s">
        <v>8</v>
      </c>
      <c r="B21" s="2" t="s">
        <v>15</v>
      </c>
      <c r="C21" s="3" t="s">
        <v>12</v>
      </c>
      <c r="D21" s="4">
        <v>6</v>
      </c>
      <c r="E21" s="5">
        <v>0</v>
      </c>
      <c r="F21" s="6">
        <v>0</v>
      </c>
      <c r="G21" s="7">
        <v>6</v>
      </c>
      <c r="H21" s="8">
        <v>0</v>
      </c>
      <c r="I21" s="11">
        <f t="shared" si="0"/>
        <v>1</v>
      </c>
      <c r="J21" s="22"/>
      <c r="K21" s="22"/>
    </row>
    <row r="22" spans="1:11" ht="13.5">
      <c r="A22" s="1" t="s">
        <v>8</v>
      </c>
      <c r="B22" s="2" t="s">
        <v>17</v>
      </c>
      <c r="C22" s="3" t="s">
        <v>12</v>
      </c>
      <c r="D22" s="4">
        <v>4</v>
      </c>
      <c r="E22" s="5">
        <v>0</v>
      </c>
      <c r="F22" s="6">
        <v>0</v>
      </c>
      <c r="G22" s="7">
        <v>1</v>
      </c>
      <c r="H22" s="8">
        <v>4</v>
      </c>
      <c r="I22" s="11">
        <f t="shared" si="0"/>
        <v>0.625</v>
      </c>
      <c r="J22" s="22"/>
      <c r="K22" s="22"/>
    </row>
    <row r="23" spans="1:11" ht="13.5">
      <c r="A23" s="1" t="s">
        <v>8</v>
      </c>
      <c r="B23" s="2" t="s">
        <v>19</v>
      </c>
      <c r="C23" s="3" t="s">
        <v>12</v>
      </c>
      <c r="D23" s="4">
        <v>7</v>
      </c>
      <c r="E23" s="5">
        <v>0</v>
      </c>
      <c r="F23" s="6">
        <v>0</v>
      </c>
      <c r="G23" s="7">
        <v>7</v>
      </c>
      <c r="H23" s="8">
        <v>0</v>
      </c>
      <c r="I23" s="11">
        <f t="shared" si="0"/>
        <v>1</v>
      </c>
      <c r="J23" s="22"/>
      <c r="K23" s="22"/>
    </row>
    <row r="24" spans="1:11" ht="13.5">
      <c r="A24" s="1" t="s">
        <v>20</v>
      </c>
      <c r="B24" s="2" t="s">
        <v>22</v>
      </c>
      <c r="C24" s="3" t="s">
        <v>12</v>
      </c>
      <c r="D24" s="4">
        <v>39</v>
      </c>
      <c r="E24" s="5">
        <v>1</v>
      </c>
      <c r="F24" s="6">
        <v>0</v>
      </c>
      <c r="G24" s="7">
        <v>29</v>
      </c>
      <c r="H24" s="8">
        <v>11</v>
      </c>
      <c r="I24" s="11">
        <f t="shared" si="0"/>
        <v>0.8</v>
      </c>
      <c r="J24" s="22"/>
      <c r="K24" s="22"/>
    </row>
    <row r="25" spans="1:11" ht="13.5">
      <c r="A25" s="1" t="s">
        <v>20</v>
      </c>
      <c r="B25" s="2" t="s">
        <v>23</v>
      </c>
      <c r="C25" s="3" t="s">
        <v>12</v>
      </c>
      <c r="D25" s="4">
        <v>36</v>
      </c>
      <c r="E25" s="5">
        <v>0</v>
      </c>
      <c r="F25" s="6">
        <v>0</v>
      </c>
      <c r="G25" s="7">
        <v>30</v>
      </c>
      <c r="H25" s="8">
        <v>4</v>
      </c>
      <c r="I25" s="11">
        <f t="shared" si="0"/>
        <v>0.85</v>
      </c>
      <c r="J25" s="22"/>
      <c r="K25" s="22"/>
    </row>
    <row r="26" spans="1:11" ht="13.5">
      <c r="A26" s="1" t="s">
        <v>20</v>
      </c>
      <c r="B26" s="2" t="s">
        <v>24</v>
      </c>
      <c r="C26" s="3" t="s">
        <v>12</v>
      </c>
      <c r="D26" s="4">
        <v>8</v>
      </c>
      <c r="E26" s="5">
        <v>0</v>
      </c>
      <c r="F26" s="6">
        <v>0</v>
      </c>
      <c r="G26" s="7">
        <v>3</v>
      </c>
      <c r="H26" s="8">
        <v>3</v>
      </c>
      <c r="I26" s="11">
        <f t="shared" si="0"/>
        <v>0.5454545454545454</v>
      </c>
      <c r="J26" s="22"/>
      <c r="K26" s="22"/>
    </row>
    <row r="27" spans="1:11" ht="13.5">
      <c r="A27" s="1" t="s">
        <v>20</v>
      </c>
      <c r="B27" s="2" t="s">
        <v>25</v>
      </c>
      <c r="C27" s="3" t="s">
        <v>12</v>
      </c>
      <c r="D27" s="4">
        <v>23</v>
      </c>
      <c r="E27" s="5">
        <v>0</v>
      </c>
      <c r="F27" s="6">
        <v>0</v>
      </c>
      <c r="G27" s="7">
        <v>8</v>
      </c>
      <c r="H27" s="8">
        <v>3</v>
      </c>
      <c r="I27" s="11">
        <f t="shared" si="0"/>
        <v>0.4230769230769231</v>
      </c>
      <c r="J27" s="22"/>
      <c r="K27" s="22"/>
    </row>
    <row r="28" spans="1:11" ht="13.5">
      <c r="A28" s="1" t="s">
        <v>26</v>
      </c>
      <c r="B28" s="2" t="s">
        <v>27</v>
      </c>
      <c r="C28" s="3" t="s">
        <v>12</v>
      </c>
      <c r="D28" s="4">
        <v>2</v>
      </c>
      <c r="E28" s="5">
        <v>0</v>
      </c>
      <c r="F28" s="6">
        <v>0</v>
      </c>
      <c r="G28" s="7">
        <v>1</v>
      </c>
      <c r="H28" s="8">
        <v>1</v>
      </c>
      <c r="I28" s="11">
        <f t="shared" si="0"/>
        <v>0.6666666666666666</v>
      </c>
      <c r="J28" s="22"/>
      <c r="K28" s="22"/>
    </row>
    <row r="29" spans="1:11" ht="13.5">
      <c r="A29" s="1" t="s">
        <v>26</v>
      </c>
      <c r="B29" s="2" t="s">
        <v>28</v>
      </c>
      <c r="C29" s="3" t="s">
        <v>12</v>
      </c>
      <c r="D29" s="4">
        <v>38</v>
      </c>
      <c r="E29" s="5">
        <v>0</v>
      </c>
      <c r="F29" s="6">
        <v>1</v>
      </c>
      <c r="G29" s="7">
        <v>30</v>
      </c>
      <c r="H29" s="8">
        <v>11</v>
      </c>
      <c r="I29" s="11">
        <f t="shared" si="0"/>
        <v>0.8541666666666666</v>
      </c>
      <c r="J29" s="22"/>
      <c r="K29" s="22"/>
    </row>
    <row r="30" spans="1:11" ht="13.5">
      <c r="A30" s="1" t="s">
        <v>26</v>
      </c>
      <c r="B30" s="2" t="s">
        <v>29</v>
      </c>
      <c r="C30" s="3" t="s">
        <v>12</v>
      </c>
      <c r="D30" s="4">
        <v>10</v>
      </c>
      <c r="E30" s="5">
        <v>0</v>
      </c>
      <c r="F30" s="6">
        <v>0</v>
      </c>
      <c r="G30" s="7">
        <v>2</v>
      </c>
      <c r="H30" s="8">
        <v>1</v>
      </c>
      <c r="I30" s="11">
        <f t="shared" si="0"/>
        <v>0.2727272727272727</v>
      </c>
      <c r="J30" s="22"/>
      <c r="K30" s="22"/>
    </row>
    <row r="31" spans="1:11" ht="13.5">
      <c r="A31" s="1" t="s">
        <v>26</v>
      </c>
      <c r="B31" s="2" t="s">
        <v>30</v>
      </c>
      <c r="C31" s="3" t="s">
        <v>12</v>
      </c>
      <c r="D31" s="4">
        <v>26</v>
      </c>
      <c r="E31" s="5">
        <v>0</v>
      </c>
      <c r="F31" s="6">
        <v>0</v>
      </c>
      <c r="G31" s="7">
        <v>18</v>
      </c>
      <c r="H31" s="8">
        <v>3</v>
      </c>
      <c r="I31" s="11">
        <f t="shared" si="0"/>
        <v>0.7241379310344828</v>
      </c>
      <c r="J31" s="22"/>
      <c r="K31" s="22"/>
    </row>
    <row r="32" spans="1:11" ht="13.5">
      <c r="A32" s="1" t="s">
        <v>32</v>
      </c>
      <c r="B32" s="2" t="s">
        <v>33</v>
      </c>
      <c r="C32" s="3" t="s">
        <v>12</v>
      </c>
      <c r="D32" s="4">
        <v>84</v>
      </c>
      <c r="E32" s="5">
        <v>17</v>
      </c>
      <c r="F32" s="6">
        <v>0</v>
      </c>
      <c r="G32" s="7">
        <v>75</v>
      </c>
      <c r="H32" s="8">
        <v>3</v>
      </c>
      <c r="I32" s="11">
        <f t="shared" si="0"/>
        <v>0.896551724137931</v>
      </c>
      <c r="J32" s="22"/>
      <c r="K32" s="22"/>
    </row>
    <row r="33" spans="1:11" ht="13.5">
      <c r="A33" s="1" t="s">
        <v>35</v>
      </c>
      <c r="B33" s="2" t="s">
        <v>36</v>
      </c>
      <c r="C33" s="3" t="s">
        <v>12</v>
      </c>
      <c r="D33" s="4">
        <v>43</v>
      </c>
      <c r="E33" s="5">
        <v>0</v>
      </c>
      <c r="F33" s="6">
        <v>0</v>
      </c>
      <c r="G33" s="7">
        <v>23</v>
      </c>
      <c r="H33" s="8">
        <v>3</v>
      </c>
      <c r="I33" s="11">
        <f t="shared" si="0"/>
        <v>0.5652173913043478</v>
      </c>
      <c r="J33" s="22"/>
      <c r="K33" s="22"/>
    </row>
    <row r="34" spans="1:11" ht="13.5">
      <c r="A34" s="1" t="s">
        <v>35</v>
      </c>
      <c r="B34" s="2" t="s">
        <v>38</v>
      </c>
      <c r="C34" s="3" t="s">
        <v>12</v>
      </c>
      <c r="D34" s="4">
        <v>43</v>
      </c>
      <c r="E34" s="5">
        <v>0</v>
      </c>
      <c r="F34" s="6">
        <v>0</v>
      </c>
      <c r="G34" s="7">
        <v>26</v>
      </c>
      <c r="H34" s="8">
        <v>17</v>
      </c>
      <c r="I34" s="11">
        <f t="shared" si="0"/>
        <v>0.7166666666666667</v>
      </c>
      <c r="J34" s="22"/>
      <c r="K34" s="22"/>
    </row>
    <row r="35" spans="1:11" ht="13.5">
      <c r="A35" s="1" t="s">
        <v>41</v>
      </c>
      <c r="B35" s="2" t="s">
        <v>42</v>
      </c>
      <c r="C35" s="3" t="s">
        <v>12</v>
      </c>
      <c r="D35" s="4">
        <v>8</v>
      </c>
      <c r="E35" s="5">
        <v>0</v>
      </c>
      <c r="F35" s="6">
        <v>0</v>
      </c>
      <c r="G35" s="7">
        <v>7</v>
      </c>
      <c r="H35" s="8">
        <v>0</v>
      </c>
      <c r="I35" s="11">
        <f t="shared" si="0"/>
        <v>0.875</v>
      </c>
      <c r="J35" s="23"/>
      <c r="K35" s="22"/>
    </row>
    <row r="36" spans="1:11" ht="13.5">
      <c r="A36" s="12" t="s">
        <v>8</v>
      </c>
      <c r="B36" s="13" t="s">
        <v>9</v>
      </c>
      <c r="C36" s="14" t="s">
        <v>10</v>
      </c>
      <c r="D36" s="15">
        <v>25</v>
      </c>
      <c r="E36" s="16">
        <v>0</v>
      </c>
      <c r="F36" s="17">
        <v>0</v>
      </c>
      <c r="G36" s="18">
        <v>15</v>
      </c>
      <c r="H36" s="19">
        <v>6</v>
      </c>
      <c r="I36" s="20">
        <f t="shared" si="0"/>
        <v>0.6774193548387096</v>
      </c>
      <c r="J36" s="21">
        <f>(G36+G37+G38+G39+G40+G41+G42+G43+G44+G45+G46+G47+G48+G49+G50+G51+H36+H37+H38+H39+H40+H41+H42+H43+H44+H45+H46+H47+H48+H49+H50+H51)/(D36+D37++D38+D39+D40+D41+D42+D43+D44+D45+D46+D47+D48+D49+D50+D51+H36+H37+H38+H39+H40+H41+H42+H43+H44+H45+H46+H47+H48+H49+H50+H51-F36-F37-F38-F39-F40-F41-F42-F43-F44-F45-F46-F47-F48-F49-F50-F51)</f>
        <v>0.9627329192546584</v>
      </c>
      <c r="K36" s="22"/>
    </row>
    <row r="37" spans="1:11" ht="13.5">
      <c r="A37" s="12" t="s">
        <v>8</v>
      </c>
      <c r="B37" s="13" t="s">
        <v>11</v>
      </c>
      <c r="C37" s="14" t="s">
        <v>10</v>
      </c>
      <c r="D37" s="15">
        <v>47</v>
      </c>
      <c r="E37" s="16">
        <v>0</v>
      </c>
      <c r="F37" s="17">
        <v>0</v>
      </c>
      <c r="G37" s="18">
        <v>36</v>
      </c>
      <c r="H37" s="19">
        <v>4</v>
      </c>
      <c r="I37" s="20">
        <f t="shared" si="0"/>
        <v>0.7843137254901961</v>
      </c>
      <c r="J37" s="22"/>
      <c r="K37" s="22"/>
    </row>
    <row r="38" spans="1:11" ht="13.5">
      <c r="A38" s="12" t="s">
        <v>8</v>
      </c>
      <c r="B38" s="13" t="s">
        <v>15</v>
      </c>
      <c r="C38" s="14" t="s">
        <v>10</v>
      </c>
      <c r="D38" s="15">
        <v>52</v>
      </c>
      <c r="E38" s="16">
        <v>0</v>
      </c>
      <c r="F38" s="17">
        <v>0</v>
      </c>
      <c r="G38" s="18">
        <v>50</v>
      </c>
      <c r="H38" s="19">
        <v>0</v>
      </c>
      <c r="I38" s="20">
        <f t="shared" si="0"/>
        <v>0.9615384615384616</v>
      </c>
      <c r="J38" s="22"/>
      <c r="K38" s="22"/>
    </row>
    <row r="39" spans="1:11" ht="13.5">
      <c r="A39" s="12" t="s">
        <v>8</v>
      </c>
      <c r="B39" s="13" t="s">
        <v>17</v>
      </c>
      <c r="C39" s="14" t="s">
        <v>10</v>
      </c>
      <c r="D39" s="15">
        <v>43</v>
      </c>
      <c r="E39" s="16">
        <v>0</v>
      </c>
      <c r="F39" s="17">
        <v>0</v>
      </c>
      <c r="G39" s="18">
        <v>40</v>
      </c>
      <c r="H39" s="19">
        <v>8</v>
      </c>
      <c r="I39" s="20">
        <f t="shared" si="0"/>
        <v>0.9411764705882353</v>
      </c>
      <c r="J39" s="22"/>
      <c r="K39" s="22"/>
    </row>
    <row r="40" spans="1:11" ht="13.5">
      <c r="A40" s="12" t="s">
        <v>8</v>
      </c>
      <c r="B40" s="13" t="s">
        <v>18</v>
      </c>
      <c r="C40" s="14" t="s">
        <v>10</v>
      </c>
      <c r="D40" s="15">
        <v>48</v>
      </c>
      <c r="E40" s="16">
        <v>0</v>
      </c>
      <c r="F40" s="17">
        <v>0</v>
      </c>
      <c r="G40" s="18">
        <v>45</v>
      </c>
      <c r="H40" s="19">
        <v>3</v>
      </c>
      <c r="I40" s="20">
        <f t="shared" si="0"/>
        <v>0.9411764705882353</v>
      </c>
      <c r="J40" s="22"/>
      <c r="K40" s="22"/>
    </row>
    <row r="41" spans="1:11" ht="13.5">
      <c r="A41" s="12" t="s">
        <v>20</v>
      </c>
      <c r="B41" s="13" t="s">
        <v>21</v>
      </c>
      <c r="C41" s="14" t="s">
        <v>10</v>
      </c>
      <c r="D41" s="15">
        <v>25</v>
      </c>
      <c r="E41" s="16">
        <v>0</v>
      </c>
      <c r="F41" s="17">
        <v>0</v>
      </c>
      <c r="G41" s="18">
        <v>23</v>
      </c>
      <c r="H41" s="19">
        <v>2</v>
      </c>
      <c r="I41" s="20">
        <f t="shared" si="0"/>
        <v>0.9259259259259259</v>
      </c>
      <c r="J41" s="22"/>
      <c r="K41" s="22"/>
    </row>
    <row r="42" spans="1:11" ht="13.5">
      <c r="A42" s="12" t="s">
        <v>20</v>
      </c>
      <c r="B42" s="13" t="s">
        <v>22</v>
      </c>
      <c r="C42" s="14" t="s">
        <v>10</v>
      </c>
      <c r="D42" s="15">
        <v>110</v>
      </c>
      <c r="E42" s="16">
        <v>11</v>
      </c>
      <c r="F42" s="17">
        <v>1</v>
      </c>
      <c r="G42" s="18">
        <v>117</v>
      </c>
      <c r="H42" s="19">
        <v>4</v>
      </c>
      <c r="I42" s="20">
        <f t="shared" si="0"/>
        <v>1.0707964601769913</v>
      </c>
      <c r="J42" s="22"/>
      <c r="K42" s="22"/>
    </row>
    <row r="43" spans="1:11" ht="13.5">
      <c r="A43" s="12" t="s">
        <v>20</v>
      </c>
      <c r="B43" s="13" t="s">
        <v>23</v>
      </c>
      <c r="C43" s="14" t="s">
        <v>10</v>
      </c>
      <c r="D43" s="15">
        <v>110</v>
      </c>
      <c r="E43" s="16">
        <v>0</v>
      </c>
      <c r="F43" s="17">
        <v>0</v>
      </c>
      <c r="G43" s="18">
        <v>108</v>
      </c>
      <c r="H43" s="19">
        <v>0</v>
      </c>
      <c r="I43" s="20">
        <f t="shared" si="0"/>
        <v>0.9818181818181818</v>
      </c>
      <c r="J43" s="22"/>
      <c r="K43" s="22"/>
    </row>
    <row r="44" spans="1:11" ht="13.5">
      <c r="A44" s="12" t="s">
        <v>20</v>
      </c>
      <c r="B44" s="13" t="s">
        <v>25</v>
      </c>
      <c r="C44" s="14" t="s">
        <v>10</v>
      </c>
      <c r="D44" s="15">
        <v>110</v>
      </c>
      <c r="E44" s="16">
        <v>6</v>
      </c>
      <c r="F44" s="17">
        <v>0</v>
      </c>
      <c r="G44" s="18">
        <v>113</v>
      </c>
      <c r="H44" s="19">
        <v>0</v>
      </c>
      <c r="I44" s="20">
        <f t="shared" si="0"/>
        <v>1.0272727272727273</v>
      </c>
      <c r="J44" s="22"/>
      <c r="K44" s="22"/>
    </row>
    <row r="45" spans="1:11" ht="13.5">
      <c r="A45" s="12" t="s">
        <v>26</v>
      </c>
      <c r="B45" s="13" t="s">
        <v>28</v>
      </c>
      <c r="C45" s="14" t="s">
        <v>10</v>
      </c>
      <c r="D45" s="15">
        <v>141</v>
      </c>
      <c r="E45" s="16">
        <v>0</v>
      </c>
      <c r="F45" s="17">
        <v>0</v>
      </c>
      <c r="G45" s="18">
        <v>139</v>
      </c>
      <c r="H45" s="19">
        <v>5</v>
      </c>
      <c r="I45" s="20">
        <f t="shared" si="0"/>
        <v>0.9863013698630136</v>
      </c>
      <c r="J45" s="22"/>
      <c r="K45" s="22"/>
    </row>
    <row r="46" spans="1:11" ht="13.5">
      <c r="A46" s="12" t="s">
        <v>26</v>
      </c>
      <c r="B46" s="13" t="s">
        <v>29</v>
      </c>
      <c r="C46" s="14" t="s">
        <v>10</v>
      </c>
      <c r="D46" s="15">
        <v>110</v>
      </c>
      <c r="E46" s="16">
        <v>6</v>
      </c>
      <c r="F46" s="17">
        <v>0</v>
      </c>
      <c r="G46" s="18">
        <v>110</v>
      </c>
      <c r="H46" s="19">
        <v>4</v>
      </c>
      <c r="I46" s="20">
        <f t="shared" si="0"/>
        <v>1</v>
      </c>
      <c r="J46" s="22"/>
      <c r="K46" s="22"/>
    </row>
    <row r="47" spans="1:11" ht="13.5">
      <c r="A47" s="12" t="s">
        <v>26</v>
      </c>
      <c r="B47" s="13" t="s">
        <v>30</v>
      </c>
      <c r="C47" s="14" t="s">
        <v>10</v>
      </c>
      <c r="D47" s="15">
        <v>110</v>
      </c>
      <c r="E47" s="16">
        <v>6</v>
      </c>
      <c r="F47" s="17">
        <v>0</v>
      </c>
      <c r="G47" s="18">
        <v>114</v>
      </c>
      <c r="H47" s="19">
        <v>10</v>
      </c>
      <c r="I47" s="20">
        <f t="shared" si="0"/>
        <v>1.0333333333333334</v>
      </c>
      <c r="J47" s="22"/>
      <c r="K47" s="22"/>
    </row>
    <row r="48" spans="1:11" ht="13.5">
      <c r="A48" s="12" t="s">
        <v>26</v>
      </c>
      <c r="B48" s="13" t="s">
        <v>31</v>
      </c>
      <c r="C48" s="14" t="s">
        <v>10</v>
      </c>
      <c r="D48" s="15">
        <v>27</v>
      </c>
      <c r="E48" s="16">
        <v>0</v>
      </c>
      <c r="F48" s="17">
        <v>0</v>
      </c>
      <c r="G48" s="18">
        <v>26</v>
      </c>
      <c r="H48" s="19">
        <v>26</v>
      </c>
      <c r="I48" s="20">
        <f t="shared" si="0"/>
        <v>0.9811320754716981</v>
      </c>
      <c r="J48" s="22"/>
      <c r="K48" s="22"/>
    </row>
    <row r="49" spans="1:11" ht="13.5">
      <c r="A49" s="12" t="s">
        <v>32</v>
      </c>
      <c r="B49" s="13" t="s">
        <v>33</v>
      </c>
      <c r="C49" s="14" t="s">
        <v>10</v>
      </c>
      <c r="D49" s="15">
        <v>285</v>
      </c>
      <c r="E49" s="16">
        <v>29</v>
      </c>
      <c r="F49" s="17">
        <v>1</v>
      </c>
      <c r="G49" s="18">
        <v>296</v>
      </c>
      <c r="H49" s="19">
        <v>0</v>
      </c>
      <c r="I49" s="20">
        <f t="shared" si="0"/>
        <v>1.0422535211267605</v>
      </c>
      <c r="J49" s="22"/>
      <c r="K49" s="22"/>
    </row>
    <row r="50" spans="1:11" ht="13.5">
      <c r="A50" s="12" t="s">
        <v>32</v>
      </c>
      <c r="B50" s="13" t="s">
        <v>34</v>
      </c>
      <c r="C50" s="14" t="s">
        <v>10</v>
      </c>
      <c r="D50" s="15">
        <v>25</v>
      </c>
      <c r="E50" s="16">
        <v>3</v>
      </c>
      <c r="F50" s="17">
        <v>0</v>
      </c>
      <c r="G50" s="18">
        <v>25</v>
      </c>
      <c r="H50" s="19">
        <v>8</v>
      </c>
      <c r="I50" s="20">
        <f t="shared" si="0"/>
        <v>1</v>
      </c>
      <c r="J50" s="22"/>
      <c r="K50" s="22"/>
    </row>
    <row r="51" spans="1:11" ht="13.5">
      <c r="A51" s="12" t="s">
        <v>35</v>
      </c>
      <c r="B51" s="13" t="s">
        <v>40</v>
      </c>
      <c r="C51" s="14" t="s">
        <v>10</v>
      </c>
      <c r="D51" s="15">
        <v>410</v>
      </c>
      <c r="E51" s="16">
        <v>0</v>
      </c>
      <c r="F51" s="17">
        <v>0</v>
      </c>
      <c r="G51" s="18">
        <v>353</v>
      </c>
      <c r="H51" s="19">
        <v>15</v>
      </c>
      <c r="I51" s="20">
        <f t="shared" si="0"/>
        <v>0.8658823529411764</v>
      </c>
      <c r="J51" s="23"/>
      <c r="K51" s="23"/>
    </row>
    <row r="52" spans="4:8" ht="30" customHeight="1">
      <c r="D52" s="32">
        <f>SUM(D3:D51)</f>
        <v>2322</v>
      </c>
      <c r="E52" s="32">
        <f>SUM(E3:E51)</f>
        <v>84</v>
      </c>
      <c r="F52" s="32">
        <f>SUM(F3:F51)</f>
        <v>4</v>
      </c>
      <c r="G52" s="32">
        <f>SUM(G3:G51)</f>
        <v>2073</v>
      </c>
      <c r="H52" s="32">
        <f>SUM(H3:H51)</f>
        <v>170</v>
      </c>
    </row>
  </sheetData>
  <sheetProtection/>
  <mergeCells count="8">
    <mergeCell ref="J36:J51"/>
    <mergeCell ref="K3:K51"/>
    <mergeCell ref="B1:B2"/>
    <mergeCell ref="A1:A2"/>
    <mergeCell ref="C1:K1"/>
    <mergeCell ref="J3:J10"/>
    <mergeCell ref="J11:J19"/>
    <mergeCell ref="J20:J35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2022-10-19T00:59:10Z</dcterms:created>
  <dcterms:modified xsi:type="dcterms:W3CDTF">2023-10-18T02:07:20Z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